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60" windowWidth="19200" windowHeight="118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N23" i="1"/>
  <c r="M23"/>
  <c r="K30"/>
  <c r="K31"/>
  <c r="K32"/>
  <c r="K33"/>
  <c r="K34"/>
  <c r="K29"/>
  <c r="K24"/>
  <c r="K25"/>
  <c r="K26"/>
  <c r="K27"/>
  <c r="K28"/>
  <c r="K23"/>
  <c r="J24"/>
  <c r="J25"/>
  <c r="J26"/>
  <c r="J27"/>
  <c r="J28"/>
  <c r="J23"/>
  <c r="R7"/>
  <c r="Q7"/>
  <c r="R6"/>
  <c r="Q6"/>
  <c r="R5"/>
  <c r="Q5"/>
  <c r="R4"/>
  <c r="Q4"/>
  <c r="R3"/>
  <c r="Q3"/>
  <c r="R2"/>
  <c r="Q2"/>
  <c r="L7"/>
  <c r="K7"/>
  <c r="L6"/>
  <c r="K6"/>
  <c r="L5"/>
  <c r="K5"/>
  <c r="L4"/>
  <c r="K4"/>
  <c r="L3"/>
  <c r="K3"/>
  <c r="L2"/>
  <c r="K2"/>
  <c r="N3"/>
  <c r="O3"/>
  <c r="N4"/>
  <c r="O4"/>
  <c r="N5"/>
  <c r="O5"/>
  <c r="N6"/>
  <c r="O6"/>
  <c r="N7"/>
  <c r="O7"/>
  <c r="O2"/>
  <c r="N2"/>
  <c r="H3"/>
  <c r="I3"/>
  <c r="H4"/>
  <c r="I4"/>
  <c r="H5"/>
  <c r="I5"/>
  <c r="H6"/>
  <c r="I6"/>
  <c r="H7"/>
  <c r="I7"/>
  <c r="I2"/>
  <c r="H2"/>
</calcChain>
</file>

<file path=xl/sharedStrings.xml><?xml version="1.0" encoding="utf-8"?>
<sst xmlns="http://schemas.openxmlformats.org/spreadsheetml/2006/main" count="74" uniqueCount="23">
  <si>
    <t>초기</t>
  </si>
  <si>
    <t>PH9, 1.2</t>
  </si>
  <si>
    <t>PH9, 0.8</t>
  </si>
  <si>
    <t>PH8, 1</t>
  </si>
  <si>
    <t>PH7, 1.2</t>
  </si>
  <si>
    <t>PH7, 0.8</t>
  </si>
  <si>
    <t>standard</t>
    <phoneticPr fontId="1" type="noConversion"/>
  </si>
  <si>
    <t>20배희석</t>
    <phoneticPr fontId="1" type="noConversion"/>
  </si>
  <si>
    <t>NH4-N 농도 (mg/L)</t>
    <phoneticPr fontId="1" type="noConversion"/>
  </si>
  <si>
    <t>1조-1</t>
    <phoneticPr fontId="1" type="noConversion"/>
  </si>
  <si>
    <t>1조-2</t>
  </si>
  <si>
    <t>2조-1</t>
    <phoneticPr fontId="1" type="noConversion"/>
  </si>
  <si>
    <t>2조-2</t>
  </si>
  <si>
    <t>흡광도</t>
    <phoneticPr fontId="1" type="noConversion"/>
  </si>
  <si>
    <t>PH11, 1.6</t>
    <phoneticPr fontId="1" type="noConversion"/>
  </si>
  <si>
    <t>PH11, 1.2</t>
    <phoneticPr fontId="1" type="noConversion"/>
  </si>
  <si>
    <t>PH10, 1.4</t>
    <phoneticPr fontId="1" type="noConversion"/>
  </si>
  <si>
    <t>PH9, 1.6</t>
    <phoneticPr fontId="1" type="noConversion"/>
  </si>
  <si>
    <t>PH9, 1.2</t>
    <phoneticPr fontId="1" type="noConversion"/>
  </si>
  <si>
    <t>PH9, 1.6</t>
  </si>
  <si>
    <t>PH10, 1.4</t>
  </si>
  <si>
    <t>PH11, 1.2</t>
  </si>
  <si>
    <t>PH11, 1.6</t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</si>
</sst>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_);[Red]\(0.0\)"/>
  </numFmts>
  <fonts count="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NumberFormat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NumberForma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Sheet1!$A$10:$A$14</c:f>
              <c:numCache>
                <c:formatCode>General</c:formatCode>
                <c:ptCount val="5"/>
                <c:pt idx="0">
                  <c:v>5.0000000000000001E-3</c:v>
                </c:pt>
                <c:pt idx="1">
                  <c:v>0.01</c:v>
                </c:pt>
                <c:pt idx="2">
                  <c:v>0.02</c:v>
                </c:pt>
                <c:pt idx="3">
                  <c:v>0.04</c:v>
                </c:pt>
                <c:pt idx="4">
                  <c:v>0.05</c:v>
                </c:pt>
              </c:numCache>
            </c:numRef>
          </c:xVal>
          <c:yVal>
            <c:numRef>
              <c:f>Sheet1!$B$10:$B$14</c:f>
              <c:numCache>
                <c:formatCode>General</c:formatCode>
                <c:ptCount val="5"/>
                <c:pt idx="0">
                  <c:v>0.24399999999999999</c:v>
                </c:pt>
                <c:pt idx="1">
                  <c:v>0.30099999999999999</c:v>
                </c:pt>
                <c:pt idx="2">
                  <c:v>0.498</c:v>
                </c:pt>
                <c:pt idx="3">
                  <c:v>0.94099999999999995</c:v>
                </c:pt>
                <c:pt idx="4">
                  <c:v>1.1930000000000001</c:v>
                </c:pt>
              </c:numCache>
            </c:numRef>
          </c:yVal>
        </c:ser>
        <c:axId val="85345792"/>
        <c:axId val="85347328"/>
      </c:scatterChart>
      <c:valAx>
        <c:axId val="85345792"/>
        <c:scaling>
          <c:orientation val="minMax"/>
        </c:scaling>
        <c:axPos val="b"/>
        <c:numFmt formatCode="General" sourceLinked="1"/>
        <c:tickLblPos val="nextTo"/>
        <c:crossAx val="85347328"/>
        <c:crosses val="autoZero"/>
        <c:crossBetween val="midCat"/>
      </c:valAx>
      <c:valAx>
        <c:axId val="85347328"/>
        <c:scaling>
          <c:orientation val="minMax"/>
        </c:scaling>
        <c:axPos val="l"/>
        <c:numFmt formatCode="General" sourceLinked="1"/>
        <c:tickLblPos val="nextTo"/>
        <c:crossAx val="85345792"/>
        <c:crosses val="autoZero"/>
        <c:crossBetween val="midCat"/>
      </c:valAx>
    </c:plotArea>
    <c:plotVisOnly val="1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barChart>
        <c:barDir val="col"/>
        <c:grouping val="clustered"/>
        <c:ser>
          <c:idx val="0"/>
          <c:order val="0"/>
          <c:tx>
            <c:v>1조-1</c:v>
          </c:tx>
          <c:cat>
            <c:strRef>
              <c:f>Sheet1!$A$2:$A$7</c:f>
              <c:strCache>
                <c:ptCount val="6"/>
                <c:pt idx="0">
                  <c:v>초기</c:v>
                </c:pt>
                <c:pt idx="1">
                  <c:v>PH9, 1.2</c:v>
                </c:pt>
                <c:pt idx="2">
                  <c:v>PH9, 0.8</c:v>
                </c:pt>
                <c:pt idx="3">
                  <c:v>PH8, 1</c:v>
                </c:pt>
                <c:pt idx="4">
                  <c:v>PH7, 1.2</c:v>
                </c:pt>
                <c:pt idx="5">
                  <c:v>PH7, 0.8</c:v>
                </c:pt>
              </c:strCache>
            </c:strRef>
          </c:cat>
          <c:val>
            <c:numRef>
              <c:f>Sheet1!$N$2:$N$7</c:f>
              <c:numCache>
                <c:formatCode>General</c:formatCode>
                <c:ptCount val="6"/>
                <c:pt idx="0">
                  <c:v>482.84500000000003</c:v>
                </c:pt>
                <c:pt idx="1">
                  <c:v>246.06540000000001</c:v>
                </c:pt>
                <c:pt idx="2">
                  <c:v>180.67320000000001</c:v>
                </c:pt>
                <c:pt idx="3">
                  <c:v>366.16479999999996</c:v>
                </c:pt>
                <c:pt idx="4">
                  <c:v>381.55120000000005</c:v>
                </c:pt>
                <c:pt idx="5">
                  <c:v>414.03359999999998</c:v>
                </c:pt>
              </c:numCache>
            </c:numRef>
          </c:val>
        </c:ser>
        <c:ser>
          <c:idx val="1"/>
          <c:order val="1"/>
          <c:tx>
            <c:v>1조-2</c:v>
          </c:tx>
          <c:cat>
            <c:strRef>
              <c:f>Sheet1!$A$2:$A$7</c:f>
              <c:strCache>
                <c:ptCount val="6"/>
                <c:pt idx="0">
                  <c:v>초기</c:v>
                </c:pt>
                <c:pt idx="1">
                  <c:v>PH9, 1.2</c:v>
                </c:pt>
                <c:pt idx="2">
                  <c:v>PH9, 0.8</c:v>
                </c:pt>
                <c:pt idx="3">
                  <c:v>PH8, 1</c:v>
                </c:pt>
                <c:pt idx="4">
                  <c:v>PH7, 1.2</c:v>
                </c:pt>
                <c:pt idx="5">
                  <c:v>PH7, 0.8</c:v>
                </c:pt>
              </c:strCache>
            </c:strRef>
          </c:cat>
          <c:val>
            <c:numRef>
              <c:f>Sheet1!$O$2:$O$7</c:f>
              <c:numCache>
                <c:formatCode>General</c:formatCode>
                <c:ptCount val="6"/>
                <c:pt idx="0">
                  <c:v>488.82859999999999</c:v>
                </c:pt>
                <c:pt idx="1">
                  <c:v>252.04900000000004</c:v>
                </c:pt>
                <c:pt idx="2">
                  <c:v>180.2458</c:v>
                </c:pt>
                <c:pt idx="3">
                  <c:v>371.50730000000004</c:v>
                </c:pt>
                <c:pt idx="4">
                  <c:v>385.18409999999994</c:v>
                </c:pt>
                <c:pt idx="5">
                  <c:v>409.11850000000004</c:v>
                </c:pt>
              </c:numCache>
            </c:numRef>
          </c:val>
        </c:ser>
        <c:axId val="85367424"/>
        <c:axId val="85373312"/>
      </c:barChart>
      <c:catAx>
        <c:axId val="85367424"/>
        <c:scaling>
          <c:orientation val="minMax"/>
        </c:scaling>
        <c:axPos val="b"/>
        <c:tickLblPos val="nextTo"/>
        <c:crossAx val="85373312"/>
        <c:crosses val="autoZero"/>
        <c:auto val="1"/>
        <c:lblAlgn val="ctr"/>
        <c:lblOffset val="100"/>
      </c:catAx>
      <c:valAx>
        <c:axId val="85373312"/>
        <c:scaling>
          <c:orientation val="minMax"/>
        </c:scaling>
        <c:axPos val="l"/>
        <c:numFmt formatCode="General" sourceLinked="1"/>
        <c:tickLblPos val="nextTo"/>
        <c:crossAx val="85367424"/>
        <c:crosses val="autoZero"/>
        <c:crossBetween val="between"/>
      </c:valAx>
      <c:dTable>
        <c:showHorzBorder val="1"/>
        <c:showVertBorder val="1"/>
        <c:showOutline val="1"/>
      </c:dTable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barChart>
        <c:barDir val="col"/>
        <c:grouping val="clustered"/>
        <c:ser>
          <c:idx val="0"/>
          <c:order val="0"/>
          <c:tx>
            <c:strRef>
              <c:f>Sheet1!$Q$1</c:f>
              <c:strCache>
                <c:ptCount val="1"/>
                <c:pt idx="0">
                  <c:v>2조-1</c:v>
                </c:pt>
              </c:strCache>
            </c:strRef>
          </c:tx>
          <c:cat>
            <c:strRef>
              <c:f>Sheet1!$P$2:$P$7</c:f>
              <c:strCache>
                <c:ptCount val="6"/>
                <c:pt idx="0">
                  <c:v>초기</c:v>
                </c:pt>
                <c:pt idx="1">
                  <c:v>PH9, 1.2</c:v>
                </c:pt>
                <c:pt idx="2">
                  <c:v>PH9, 0.8</c:v>
                </c:pt>
                <c:pt idx="3">
                  <c:v>PH8, 1</c:v>
                </c:pt>
                <c:pt idx="4">
                  <c:v>PH7, 1.2</c:v>
                </c:pt>
                <c:pt idx="5">
                  <c:v>PH7, 0.8</c:v>
                </c:pt>
              </c:strCache>
            </c:strRef>
          </c:cat>
          <c:val>
            <c:numRef>
              <c:f>Sheet1!$Q$2:$Q$7</c:f>
              <c:numCache>
                <c:formatCode>General</c:formatCode>
                <c:ptCount val="6"/>
                <c:pt idx="0">
                  <c:v>482.84500000000003</c:v>
                </c:pt>
                <c:pt idx="1">
                  <c:v>226.83240000000006</c:v>
                </c:pt>
                <c:pt idx="2">
                  <c:v>174.68960000000004</c:v>
                </c:pt>
                <c:pt idx="3">
                  <c:v>175.97180000000003</c:v>
                </c:pt>
                <c:pt idx="4">
                  <c:v>190.50340000000003</c:v>
                </c:pt>
                <c:pt idx="5">
                  <c:v>205.88980000000004</c:v>
                </c:pt>
              </c:numCache>
            </c:numRef>
          </c:val>
        </c:ser>
        <c:ser>
          <c:idx val="1"/>
          <c:order val="1"/>
          <c:tx>
            <c:strRef>
              <c:f>Sheet1!$R$1</c:f>
              <c:strCache>
                <c:ptCount val="1"/>
                <c:pt idx="0">
                  <c:v>2조-2</c:v>
                </c:pt>
              </c:strCache>
            </c:strRef>
          </c:tx>
          <c:cat>
            <c:strRef>
              <c:f>Sheet1!$P$2:$P$7</c:f>
              <c:strCache>
                <c:ptCount val="6"/>
                <c:pt idx="0">
                  <c:v>초기</c:v>
                </c:pt>
                <c:pt idx="1">
                  <c:v>PH9, 1.2</c:v>
                </c:pt>
                <c:pt idx="2">
                  <c:v>PH9, 0.8</c:v>
                </c:pt>
                <c:pt idx="3">
                  <c:v>PH8, 1</c:v>
                </c:pt>
                <c:pt idx="4">
                  <c:v>PH7, 1.2</c:v>
                </c:pt>
                <c:pt idx="5">
                  <c:v>PH7, 0.8</c:v>
                </c:pt>
              </c:strCache>
            </c:strRef>
          </c:cat>
          <c:val>
            <c:numRef>
              <c:f>Sheet1!$R$2:$R$7</c:f>
              <c:numCache>
                <c:formatCode>General</c:formatCode>
                <c:ptCount val="6"/>
                <c:pt idx="0">
                  <c:v>488.82859999999999</c:v>
                </c:pt>
                <c:pt idx="1">
                  <c:v>229.39680000000004</c:v>
                </c:pt>
                <c:pt idx="2">
                  <c:v>175.97180000000003</c:v>
                </c:pt>
                <c:pt idx="3">
                  <c:v>181.52800000000002</c:v>
                </c:pt>
                <c:pt idx="4">
                  <c:v>192.6404</c:v>
                </c:pt>
                <c:pt idx="5">
                  <c:v>208.45420000000001</c:v>
                </c:pt>
              </c:numCache>
            </c:numRef>
          </c:val>
        </c:ser>
        <c:axId val="85988864"/>
        <c:axId val="85990400"/>
      </c:barChart>
      <c:catAx>
        <c:axId val="85988864"/>
        <c:scaling>
          <c:orientation val="minMax"/>
        </c:scaling>
        <c:axPos val="b"/>
        <c:tickLblPos val="nextTo"/>
        <c:crossAx val="85990400"/>
        <c:crosses val="autoZero"/>
        <c:auto val="1"/>
        <c:lblAlgn val="ctr"/>
        <c:lblOffset val="100"/>
      </c:catAx>
      <c:valAx>
        <c:axId val="85990400"/>
        <c:scaling>
          <c:orientation val="minMax"/>
        </c:scaling>
        <c:axPos val="l"/>
        <c:numFmt formatCode="General" sourceLinked="1"/>
        <c:tickLblPos val="nextTo"/>
        <c:crossAx val="85988864"/>
        <c:crosses val="autoZero"/>
        <c:crossBetween val="between"/>
      </c:valAx>
      <c:dTable>
        <c:showHorzBorder val="1"/>
        <c:showVertBorder val="1"/>
        <c:showOutline val="1"/>
      </c:dTable>
    </c:plotArea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barChart>
        <c:barDir val="col"/>
        <c:grouping val="clustered"/>
        <c:ser>
          <c:idx val="0"/>
          <c:order val="0"/>
          <c:tx>
            <c:strRef>
              <c:f>Sheet1!$M$8</c:f>
              <c:strCache>
                <c:ptCount val="1"/>
                <c:pt idx="0">
                  <c:v>NH4-N 농도 (mg/L)</c:v>
                </c:pt>
              </c:strCache>
            </c:strRef>
          </c:tx>
          <c:spPr>
            <a:solidFill>
              <a:srgbClr val="00B0F0"/>
            </a:solidFill>
          </c:spPr>
          <c:dPt>
            <c:idx val="7"/>
            <c:spPr>
              <a:solidFill>
                <a:srgbClr val="FF0000"/>
              </a:solidFill>
            </c:spPr>
          </c:dPt>
          <c:cat>
            <c:strRef>
              <c:f>Sheet1!$L$23:$L$32</c:f>
              <c:strCache>
                <c:ptCount val="10"/>
                <c:pt idx="0">
                  <c:v>초기</c:v>
                </c:pt>
                <c:pt idx="1">
                  <c:v>PH7, 0.8</c:v>
                </c:pt>
                <c:pt idx="2">
                  <c:v>PH7, 1.2</c:v>
                </c:pt>
                <c:pt idx="3">
                  <c:v>PH8, 1</c:v>
                </c:pt>
                <c:pt idx="4">
                  <c:v>PH9, 0.8</c:v>
                </c:pt>
                <c:pt idx="5">
                  <c:v>PH9, 1.2</c:v>
                </c:pt>
                <c:pt idx="6">
                  <c:v>PH9, 1.6</c:v>
                </c:pt>
                <c:pt idx="7">
                  <c:v>PH10, 1.4</c:v>
                </c:pt>
                <c:pt idx="8">
                  <c:v>PH11, 1.2</c:v>
                </c:pt>
                <c:pt idx="9">
                  <c:v>PH11, 1.6</c:v>
                </c:pt>
              </c:strCache>
            </c:strRef>
          </c:cat>
          <c:val>
            <c:numRef>
              <c:f>Sheet1!$M$23:$M$32</c:f>
              <c:numCache>
                <c:formatCode>0.0_);[Red]\(0.0\)</c:formatCode>
                <c:ptCount val="10"/>
                <c:pt idx="0">
                  <c:v>485.83680000000004</c:v>
                </c:pt>
                <c:pt idx="1">
                  <c:v>411.57605000000001</c:v>
                </c:pt>
                <c:pt idx="2">
                  <c:v>383.36765000000003</c:v>
                </c:pt>
                <c:pt idx="3">
                  <c:v>368.83605</c:v>
                </c:pt>
                <c:pt idx="4">
                  <c:v>180.45949999999999</c:v>
                </c:pt>
                <c:pt idx="5">
                  <c:v>249.05720000000002</c:v>
                </c:pt>
                <c:pt idx="6">
                  <c:v>239.08840000000001</c:v>
                </c:pt>
                <c:pt idx="7">
                  <c:v>131.28040000000001</c:v>
                </c:pt>
                <c:pt idx="8">
                  <c:v>222.91720000000001</c:v>
                </c:pt>
                <c:pt idx="9">
                  <c:v>173.95440000000002</c:v>
                </c:pt>
              </c:numCache>
            </c:numRef>
          </c:val>
        </c:ser>
        <c:axId val="86037632"/>
        <c:axId val="86039168"/>
      </c:barChart>
      <c:lineChart>
        <c:grouping val="standard"/>
        <c:ser>
          <c:idx val="1"/>
          <c:order val="1"/>
          <c:tx>
            <c:v>제거율(%)</c:v>
          </c:tx>
          <c:spPr>
            <a:ln w="0">
              <a:solidFill>
                <a:schemeClr val="tx1"/>
              </a:solidFill>
              <a:prstDash val="sysDot"/>
            </a:ln>
          </c:spPr>
          <c:marker>
            <c:symbol val="none"/>
          </c:marker>
          <c:cat>
            <c:strRef>
              <c:f>Sheet1!$L$23:$L$32</c:f>
              <c:strCache>
                <c:ptCount val="10"/>
                <c:pt idx="0">
                  <c:v>초기</c:v>
                </c:pt>
                <c:pt idx="1">
                  <c:v>PH7, 0.8</c:v>
                </c:pt>
                <c:pt idx="2">
                  <c:v>PH7, 1.2</c:v>
                </c:pt>
                <c:pt idx="3">
                  <c:v>PH8, 1</c:v>
                </c:pt>
                <c:pt idx="4">
                  <c:v>PH9, 0.8</c:v>
                </c:pt>
                <c:pt idx="5">
                  <c:v>PH9, 1.2</c:v>
                </c:pt>
                <c:pt idx="6">
                  <c:v>PH9, 1.6</c:v>
                </c:pt>
                <c:pt idx="7">
                  <c:v>PH10, 1.4</c:v>
                </c:pt>
                <c:pt idx="8">
                  <c:v>PH11, 1.2</c:v>
                </c:pt>
                <c:pt idx="9">
                  <c:v>PH11, 1.6</c:v>
                </c:pt>
              </c:strCache>
            </c:strRef>
          </c:cat>
          <c:val>
            <c:numRef>
              <c:f>Sheet1!$N$23:$N$32</c:f>
              <c:numCache>
                <c:formatCode>0.0_);[Red]\(0.0\)</c:formatCode>
                <c:ptCount val="10"/>
                <c:pt idx="0">
                  <c:v>0</c:v>
                </c:pt>
                <c:pt idx="1">
                  <c:v>14.251240045977498</c:v>
                </c:pt>
                <c:pt idx="2">
                  <c:v>20.978533483830208</c:v>
                </c:pt>
                <c:pt idx="3">
                  <c:v>24.165146164918362</c:v>
                </c:pt>
                <c:pt idx="4">
                  <c:v>62.581532375814184</c:v>
                </c:pt>
                <c:pt idx="5">
                  <c:v>49.038428481189612</c:v>
                </c:pt>
                <c:pt idx="6">
                  <c:v>45.92311526919427</c:v>
                </c:pt>
                <c:pt idx="7">
                  <c:v>70.307070279385911</c:v>
                </c:pt>
                <c:pt idx="8">
                  <c:v>49.580708520723014</c:v>
                </c:pt>
                <c:pt idx="9">
                  <c:v>60.655088087851716</c:v>
                </c:pt>
              </c:numCache>
            </c:numRef>
          </c:val>
        </c:ser>
        <c:marker val="1"/>
        <c:axId val="88548480"/>
        <c:axId val="88509056"/>
      </c:lineChart>
      <c:catAx>
        <c:axId val="86037632"/>
        <c:scaling>
          <c:orientation val="minMax"/>
        </c:scaling>
        <c:axPos val="b"/>
        <c:tickLblPos val="nextTo"/>
        <c:crossAx val="86039168"/>
        <c:crosses val="autoZero"/>
        <c:auto val="1"/>
        <c:lblAlgn val="ctr"/>
        <c:lblOffset val="100"/>
      </c:catAx>
      <c:valAx>
        <c:axId val="86039168"/>
        <c:scaling>
          <c:orientation val="minMax"/>
          <c:max val="500"/>
        </c:scaling>
        <c:axPos val="l"/>
        <c:numFmt formatCode="0.0_);[Red]\(0.0\)" sourceLinked="1"/>
        <c:tickLblPos val="nextTo"/>
        <c:crossAx val="86037632"/>
        <c:crosses val="autoZero"/>
        <c:crossBetween val="between"/>
        <c:majorUnit val="100"/>
      </c:valAx>
      <c:valAx>
        <c:axId val="88509056"/>
        <c:scaling>
          <c:orientation val="minMax"/>
          <c:max val="100"/>
        </c:scaling>
        <c:axPos val="r"/>
        <c:numFmt formatCode="0.0_);[Red]\(0.0\)" sourceLinked="1"/>
        <c:tickLblPos val="nextTo"/>
        <c:crossAx val="88548480"/>
        <c:crosses val="max"/>
        <c:crossBetween val="between"/>
      </c:valAx>
      <c:catAx>
        <c:axId val="88548480"/>
        <c:scaling>
          <c:orientation val="minMax"/>
        </c:scaling>
        <c:delete val="1"/>
        <c:axPos val="b"/>
        <c:tickLblPos val="nextTo"/>
        <c:crossAx val="88509056"/>
        <c:auto val="1"/>
        <c:lblAlgn val="ctr"/>
        <c:lblOffset val="100"/>
      </c:catAx>
      <c:dTable>
        <c:showHorzBorder val="1"/>
        <c:showVertBorder val="1"/>
        <c:showOutline val="1"/>
      </c:dTable>
    </c:plotArea>
    <c:plotVisOnly val="1"/>
    <c:dispBlanksAs val="gap"/>
  </c:chart>
  <c:spPr>
    <a:ln>
      <a:noFill/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6</xdr:col>
      <xdr:colOff>457200</xdr:colOff>
      <xdr:row>28</xdr:row>
      <xdr:rowOff>19050</xdr:rowOff>
    </xdr:to>
    <xdr:graphicFrame macro="">
      <xdr:nvGraphicFramePr>
        <xdr:cNvPr id="6" name="차트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8</xdr:row>
      <xdr:rowOff>0</xdr:rowOff>
    </xdr:from>
    <xdr:to>
      <xdr:col>13</xdr:col>
      <xdr:colOff>457200</xdr:colOff>
      <xdr:row>21</xdr:row>
      <xdr:rowOff>19050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0</xdr:colOff>
      <xdr:row>8</xdr:row>
      <xdr:rowOff>0</xdr:rowOff>
    </xdr:from>
    <xdr:to>
      <xdr:col>20</xdr:col>
      <xdr:colOff>457200</xdr:colOff>
      <xdr:row>21</xdr:row>
      <xdr:rowOff>19050</xdr:rowOff>
    </xdr:to>
    <xdr:graphicFrame macro="">
      <xdr:nvGraphicFramePr>
        <xdr:cNvPr id="8" name="차트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76199</xdr:colOff>
      <xdr:row>20</xdr:row>
      <xdr:rowOff>123825</xdr:rowOff>
    </xdr:from>
    <xdr:to>
      <xdr:col>23</xdr:col>
      <xdr:colOff>361950</xdr:colOff>
      <xdr:row>33</xdr:row>
      <xdr:rowOff>142875</xdr:rowOff>
    </xdr:to>
    <xdr:graphicFrame macro="">
      <xdr:nvGraphicFramePr>
        <xdr:cNvPr id="5" name="차트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4"/>
  <sheetViews>
    <sheetView tabSelected="1" topLeftCell="A4" workbookViewId="0">
      <selection activeCell="V36" sqref="V36"/>
    </sheetView>
  </sheetViews>
  <sheetFormatPr defaultRowHeight="16.5"/>
  <cols>
    <col min="1" max="16384" width="9" style="1"/>
  </cols>
  <sheetData>
    <row r="1" spans="1:18">
      <c r="A1" s="1" t="s">
        <v>7</v>
      </c>
      <c r="B1" s="1" t="s">
        <v>9</v>
      </c>
      <c r="C1" s="1" t="s">
        <v>10</v>
      </c>
      <c r="E1" s="1" t="s">
        <v>11</v>
      </c>
      <c r="F1" s="1" t="s">
        <v>12</v>
      </c>
      <c r="H1" s="1" t="s">
        <v>9</v>
      </c>
      <c r="I1" s="1" t="s">
        <v>10</v>
      </c>
      <c r="K1" s="1" t="s">
        <v>11</v>
      </c>
      <c r="L1" s="1" t="s">
        <v>12</v>
      </c>
      <c r="N1" s="1" t="s">
        <v>9</v>
      </c>
      <c r="O1" s="1" t="s">
        <v>10</v>
      </c>
      <c r="Q1" s="1" t="s">
        <v>11</v>
      </c>
      <c r="R1" s="1" t="s">
        <v>12</v>
      </c>
    </row>
    <row r="2" spans="1:18">
      <c r="A2" s="1" t="s">
        <v>0</v>
      </c>
      <c r="B2" s="1">
        <v>1.125</v>
      </c>
      <c r="C2" s="1">
        <v>1.139</v>
      </c>
      <c r="D2" s="1" t="s">
        <v>0</v>
      </c>
      <c r="E2" s="1">
        <v>1.125</v>
      </c>
      <c r="F2" s="1">
        <v>1.139</v>
      </c>
      <c r="G2" s="1" t="s">
        <v>0</v>
      </c>
      <c r="H2" s="1">
        <f>21.37*B2+0.101</f>
        <v>24.142250000000001</v>
      </c>
      <c r="I2" s="1">
        <f>21.37*C2+0.101</f>
        <v>24.44143</v>
      </c>
      <c r="J2" s="1" t="s">
        <v>0</v>
      </c>
      <c r="K2" s="1">
        <f>21.37*E2+0.101</f>
        <v>24.142250000000001</v>
      </c>
      <c r="L2" s="1">
        <f>21.37*F2+0.101</f>
        <v>24.44143</v>
      </c>
      <c r="M2" s="1" t="s">
        <v>0</v>
      </c>
      <c r="N2" s="1">
        <f>H2*20</f>
        <v>482.84500000000003</v>
      </c>
      <c r="O2" s="1">
        <f>I2*20</f>
        <v>488.82859999999999</v>
      </c>
      <c r="P2" s="1" t="s">
        <v>0</v>
      </c>
      <c r="Q2" s="1">
        <f>K2*20</f>
        <v>482.84500000000003</v>
      </c>
      <c r="R2" s="1">
        <f>L2*20</f>
        <v>488.82859999999999</v>
      </c>
    </row>
    <row r="3" spans="1:18">
      <c r="A3" s="1" t="s">
        <v>1</v>
      </c>
      <c r="B3" s="1">
        <v>0.57099999999999995</v>
      </c>
      <c r="C3" s="1">
        <v>0.58499999999999996</v>
      </c>
      <c r="D3" s="1" t="s">
        <v>1</v>
      </c>
      <c r="E3" s="1">
        <v>0.52600000000000002</v>
      </c>
      <c r="F3" s="1">
        <v>0.53200000000000003</v>
      </c>
      <c r="G3" s="1" t="s">
        <v>1</v>
      </c>
      <c r="H3" s="1">
        <f t="shared" ref="H3:H7" si="0">21.37*B3+0.101</f>
        <v>12.303270000000001</v>
      </c>
      <c r="I3" s="1">
        <f t="shared" ref="I3:I7" si="1">21.37*C3+0.101</f>
        <v>12.602450000000001</v>
      </c>
      <c r="J3" s="1" t="s">
        <v>1</v>
      </c>
      <c r="K3" s="1">
        <f t="shared" ref="K3:K7" si="2">21.37*E3+0.101</f>
        <v>11.341620000000002</v>
      </c>
      <c r="L3" s="1">
        <f t="shared" ref="L3:L7" si="3">21.37*F3+0.101</f>
        <v>11.469840000000001</v>
      </c>
      <c r="M3" s="1" t="s">
        <v>1</v>
      </c>
      <c r="N3" s="1">
        <f t="shared" ref="N3:N7" si="4">H3*20</f>
        <v>246.06540000000001</v>
      </c>
      <c r="O3" s="1">
        <f t="shared" ref="O3:O7" si="5">I3*20</f>
        <v>252.04900000000004</v>
      </c>
      <c r="P3" s="1" t="s">
        <v>1</v>
      </c>
      <c r="Q3" s="1">
        <f t="shared" ref="Q3:Q7" si="6">K3*20</f>
        <v>226.83240000000006</v>
      </c>
      <c r="R3" s="1">
        <f t="shared" ref="R3:R7" si="7">L3*20</f>
        <v>229.39680000000004</v>
      </c>
    </row>
    <row r="4" spans="1:18">
      <c r="A4" s="1" t="s">
        <v>2</v>
      </c>
      <c r="B4" s="1">
        <v>0.41799999999999998</v>
      </c>
      <c r="C4" s="1">
        <v>0.41699999999999998</v>
      </c>
      <c r="D4" s="1" t="s">
        <v>2</v>
      </c>
      <c r="E4" s="1">
        <v>0.40400000000000003</v>
      </c>
      <c r="F4" s="1">
        <v>0.40699999999999997</v>
      </c>
      <c r="G4" s="1" t="s">
        <v>2</v>
      </c>
      <c r="H4" s="1">
        <f t="shared" si="0"/>
        <v>9.0336600000000011</v>
      </c>
      <c r="I4" s="1">
        <f t="shared" si="1"/>
        <v>9.0122900000000001</v>
      </c>
      <c r="J4" s="1" t="s">
        <v>2</v>
      </c>
      <c r="K4" s="1">
        <f t="shared" si="2"/>
        <v>8.7344800000000014</v>
      </c>
      <c r="L4" s="1">
        <f t="shared" si="3"/>
        <v>8.7985900000000008</v>
      </c>
      <c r="M4" s="1" t="s">
        <v>2</v>
      </c>
      <c r="N4" s="1">
        <f t="shared" si="4"/>
        <v>180.67320000000001</v>
      </c>
      <c r="O4" s="1">
        <f t="shared" si="5"/>
        <v>180.2458</v>
      </c>
      <c r="P4" s="1" t="s">
        <v>2</v>
      </c>
      <c r="Q4" s="1">
        <f t="shared" si="6"/>
        <v>174.68960000000004</v>
      </c>
      <c r="R4" s="1">
        <f t="shared" si="7"/>
        <v>175.97180000000003</v>
      </c>
    </row>
    <row r="5" spans="1:18">
      <c r="A5" s="1" t="s">
        <v>3</v>
      </c>
      <c r="B5" s="1">
        <v>0.85199999999999998</v>
      </c>
      <c r="C5" s="1">
        <v>0.86450000000000005</v>
      </c>
      <c r="D5" s="1" t="s">
        <v>3</v>
      </c>
      <c r="E5" s="1">
        <v>0.40699999999999997</v>
      </c>
      <c r="F5" s="1">
        <v>0.42</v>
      </c>
      <c r="G5" s="1" t="s">
        <v>3</v>
      </c>
      <c r="H5" s="1">
        <f t="shared" si="0"/>
        <v>18.308239999999998</v>
      </c>
      <c r="I5" s="1">
        <f t="shared" si="1"/>
        <v>18.575365000000001</v>
      </c>
      <c r="J5" s="1" t="s">
        <v>3</v>
      </c>
      <c r="K5" s="1">
        <f t="shared" si="2"/>
        <v>8.7985900000000008</v>
      </c>
      <c r="L5" s="1">
        <f t="shared" si="3"/>
        <v>9.0764000000000014</v>
      </c>
      <c r="M5" s="1" t="s">
        <v>3</v>
      </c>
      <c r="N5" s="1">
        <f t="shared" si="4"/>
        <v>366.16479999999996</v>
      </c>
      <c r="O5" s="1">
        <f t="shared" si="5"/>
        <v>371.50730000000004</v>
      </c>
      <c r="P5" s="1" t="s">
        <v>3</v>
      </c>
      <c r="Q5" s="1">
        <f t="shared" si="6"/>
        <v>175.97180000000003</v>
      </c>
      <c r="R5" s="1">
        <f t="shared" si="7"/>
        <v>181.52800000000002</v>
      </c>
    </row>
    <row r="6" spans="1:18">
      <c r="A6" s="1" t="s">
        <v>4</v>
      </c>
      <c r="B6" s="1">
        <v>0.88800000000000001</v>
      </c>
      <c r="C6" s="1">
        <v>0.89649999999999996</v>
      </c>
      <c r="D6" s="1" t="s">
        <v>4</v>
      </c>
      <c r="E6" s="1">
        <v>0.441</v>
      </c>
      <c r="F6" s="1">
        <v>0.44600000000000001</v>
      </c>
      <c r="G6" s="1" t="s">
        <v>4</v>
      </c>
      <c r="H6" s="1">
        <f t="shared" si="0"/>
        <v>19.077560000000002</v>
      </c>
      <c r="I6" s="1">
        <f t="shared" si="1"/>
        <v>19.259204999999998</v>
      </c>
      <c r="J6" s="1" t="s">
        <v>4</v>
      </c>
      <c r="K6" s="1">
        <f t="shared" si="2"/>
        <v>9.525170000000001</v>
      </c>
      <c r="L6" s="1">
        <f t="shared" si="3"/>
        <v>9.6320200000000007</v>
      </c>
      <c r="M6" s="1" t="s">
        <v>4</v>
      </c>
      <c r="N6" s="1">
        <f t="shared" si="4"/>
        <v>381.55120000000005</v>
      </c>
      <c r="O6" s="1">
        <f t="shared" si="5"/>
        <v>385.18409999999994</v>
      </c>
      <c r="P6" s="1" t="s">
        <v>4</v>
      </c>
      <c r="Q6" s="1">
        <f t="shared" si="6"/>
        <v>190.50340000000003</v>
      </c>
      <c r="R6" s="1">
        <f t="shared" si="7"/>
        <v>192.6404</v>
      </c>
    </row>
    <row r="7" spans="1:18">
      <c r="A7" s="1" t="s">
        <v>5</v>
      </c>
      <c r="B7" s="1">
        <v>0.96399999999999997</v>
      </c>
      <c r="C7" s="1">
        <v>0.95250000000000001</v>
      </c>
      <c r="D7" s="1" t="s">
        <v>5</v>
      </c>
      <c r="E7" s="1">
        <v>0.47699999999999998</v>
      </c>
      <c r="F7" s="1">
        <v>0.48299999999999998</v>
      </c>
      <c r="G7" s="1" t="s">
        <v>5</v>
      </c>
      <c r="H7" s="1">
        <f t="shared" si="0"/>
        <v>20.70168</v>
      </c>
      <c r="I7" s="1">
        <f t="shared" si="1"/>
        <v>20.455925000000001</v>
      </c>
      <c r="J7" s="1" t="s">
        <v>5</v>
      </c>
      <c r="K7" s="1">
        <f t="shared" si="2"/>
        <v>10.294490000000001</v>
      </c>
      <c r="L7" s="1">
        <f t="shared" si="3"/>
        <v>10.42271</v>
      </c>
      <c r="M7" s="1" t="s">
        <v>5</v>
      </c>
      <c r="N7" s="1">
        <f t="shared" si="4"/>
        <v>414.03359999999998</v>
      </c>
      <c r="O7" s="1">
        <f t="shared" si="5"/>
        <v>409.11850000000004</v>
      </c>
      <c r="P7" s="1" t="s">
        <v>5</v>
      </c>
      <c r="Q7" s="1">
        <f t="shared" si="6"/>
        <v>205.88980000000004</v>
      </c>
      <c r="R7" s="1">
        <f t="shared" si="7"/>
        <v>208.45420000000001</v>
      </c>
    </row>
    <row r="8" spans="1:18">
      <c r="A8" s="4" t="s">
        <v>13</v>
      </c>
      <c r="B8" s="4"/>
      <c r="C8" s="4"/>
      <c r="D8" s="4"/>
      <c r="E8" s="4"/>
      <c r="F8" s="4"/>
      <c r="M8" s="4" t="s">
        <v>8</v>
      </c>
      <c r="N8" s="4"/>
      <c r="O8" s="4"/>
      <c r="P8" s="4"/>
      <c r="Q8" s="4"/>
      <c r="R8" s="4"/>
    </row>
    <row r="9" spans="1:18">
      <c r="A9" s="1" t="s">
        <v>6</v>
      </c>
    </row>
    <row r="10" spans="1:18">
      <c r="A10" s="1">
        <v>5.0000000000000001E-3</v>
      </c>
      <c r="B10" s="1">
        <v>0.24399999999999999</v>
      </c>
    </row>
    <row r="11" spans="1:18">
      <c r="A11" s="1">
        <v>0.01</v>
      </c>
      <c r="B11" s="1">
        <v>0.30099999999999999</v>
      </c>
    </row>
    <row r="12" spans="1:18">
      <c r="A12" s="1">
        <v>0.02</v>
      </c>
      <c r="B12" s="1">
        <v>0.498</v>
      </c>
    </row>
    <row r="13" spans="1:18">
      <c r="A13" s="1">
        <v>0.04</v>
      </c>
      <c r="B13" s="1">
        <v>0.94099999999999995</v>
      </c>
    </row>
    <row r="14" spans="1:18">
      <c r="A14" s="1">
        <v>0.05</v>
      </c>
      <c r="B14" s="1">
        <v>1.1930000000000001</v>
      </c>
    </row>
    <row r="23" spans="9:14">
      <c r="I23" s="1" t="s">
        <v>0</v>
      </c>
      <c r="J23" s="2">
        <f>(N2+O2)/2</f>
        <v>485.83680000000004</v>
      </c>
      <c r="K23" s="2">
        <f>(1-(N2/$N$2))*100</f>
        <v>0</v>
      </c>
      <c r="L23" s="3" t="s">
        <v>0</v>
      </c>
      <c r="M23" s="3">
        <f>(Q2+R2)/2</f>
        <v>485.83680000000004</v>
      </c>
      <c r="N23" s="3">
        <f>(1-(Q2/$N$2))*100</f>
        <v>0</v>
      </c>
    </row>
    <row r="24" spans="9:14">
      <c r="I24" s="1" t="s">
        <v>1</v>
      </c>
      <c r="J24" s="2">
        <f t="shared" ref="J24:J28" si="8">(N3+O3)/2</f>
        <v>249.05720000000002</v>
      </c>
      <c r="K24" s="2">
        <f t="shared" ref="K24:K28" si="9">(1-(N3/$N$2))*100</f>
        <v>49.038428481189612</v>
      </c>
      <c r="L24" s="3" t="s">
        <v>5</v>
      </c>
      <c r="M24" s="3">
        <v>411.57605000000001</v>
      </c>
      <c r="N24" s="3">
        <v>14.251240045977498</v>
      </c>
    </row>
    <row r="25" spans="9:14">
      <c r="I25" s="1" t="s">
        <v>2</v>
      </c>
      <c r="J25" s="2">
        <f t="shared" si="8"/>
        <v>180.45949999999999</v>
      </c>
      <c r="K25" s="2">
        <f t="shared" si="9"/>
        <v>62.581532375814184</v>
      </c>
      <c r="L25" s="3" t="s">
        <v>4</v>
      </c>
      <c r="M25" s="3">
        <v>383.36765000000003</v>
      </c>
      <c r="N25" s="3">
        <v>20.978533483830208</v>
      </c>
    </row>
    <row r="26" spans="9:14">
      <c r="I26" s="1" t="s">
        <v>3</v>
      </c>
      <c r="J26" s="2">
        <f t="shared" si="8"/>
        <v>368.83605</v>
      </c>
      <c r="K26" s="2">
        <f t="shared" si="9"/>
        <v>24.165146164918362</v>
      </c>
      <c r="L26" s="3" t="s">
        <v>3</v>
      </c>
      <c r="M26" s="3">
        <v>368.83605</v>
      </c>
      <c r="N26" s="3">
        <v>24.165146164918362</v>
      </c>
    </row>
    <row r="27" spans="9:14">
      <c r="I27" s="1" t="s">
        <v>4</v>
      </c>
      <c r="J27" s="2">
        <f t="shared" si="8"/>
        <v>383.36765000000003</v>
      </c>
      <c r="K27" s="2">
        <f t="shared" si="9"/>
        <v>20.978533483830208</v>
      </c>
      <c r="L27" s="3" t="s">
        <v>2</v>
      </c>
      <c r="M27" s="3">
        <v>180.45949999999999</v>
      </c>
      <c r="N27" s="3">
        <v>62.581532375814184</v>
      </c>
    </row>
    <row r="28" spans="9:14">
      <c r="I28" s="1" t="s">
        <v>5</v>
      </c>
      <c r="J28" s="2">
        <f t="shared" si="8"/>
        <v>411.57605000000001</v>
      </c>
      <c r="K28" s="2">
        <f t="shared" si="9"/>
        <v>14.251240045977498</v>
      </c>
      <c r="L28" s="3" t="s">
        <v>1</v>
      </c>
      <c r="M28" s="3">
        <v>249.05720000000002</v>
      </c>
      <c r="N28" s="3">
        <v>49.038428481189612</v>
      </c>
    </row>
    <row r="29" spans="9:14">
      <c r="I29" s="1" t="s">
        <v>0</v>
      </c>
      <c r="J29" s="2">
        <v>442.1268</v>
      </c>
      <c r="K29" s="2">
        <f>(1-(J29/$J$29))*100</f>
        <v>0</v>
      </c>
      <c r="L29" s="3" t="s">
        <v>19</v>
      </c>
      <c r="M29" s="3">
        <v>239.08840000000001</v>
      </c>
      <c r="N29" s="3">
        <v>45.92311526919427</v>
      </c>
    </row>
    <row r="30" spans="9:14">
      <c r="I30" s="1" t="s">
        <v>14</v>
      </c>
      <c r="J30" s="2">
        <v>173.95440000000002</v>
      </c>
      <c r="K30" s="2">
        <f t="shared" ref="K30:K34" si="10">(1-(J30/$J$29))*100</f>
        <v>60.655088087851716</v>
      </c>
      <c r="L30" s="3" t="s">
        <v>20</v>
      </c>
      <c r="M30" s="3">
        <v>131.28040000000001</v>
      </c>
      <c r="N30" s="3">
        <v>70.307070279385911</v>
      </c>
    </row>
    <row r="31" spans="9:14">
      <c r="I31" s="1" t="s">
        <v>15</v>
      </c>
      <c r="J31" s="2">
        <v>222.91720000000001</v>
      </c>
      <c r="K31" s="2">
        <f t="shared" si="10"/>
        <v>49.580708520723014</v>
      </c>
      <c r="L31" s="3" t="s">
        <v>21</v>
      </c>
      <c r="M31" s="3">
        <v>222.91720000000001</v>
      </c>
      <c r="N31" s="3">
        <v>49.580708520723014</v>
      </c>
    </row>
    <row r="32" spans="9:14">
      <c r="I32" s="1" t="s">
        <v>16</v>
      </c>
      <c r="J32" s="2">
        <v>131.28040000000001</v>
      </c>
      <c r="K32" s="2">
        <f t="shared" si="10"/>
        <v>70.307070279385911</v>
      </c>
      <c r="L32" s="3" t="s">
        <v>22</v>
      </c>
      <c r="M32" s="3">
        <v>173.95440000000002</v>
      </c>
      <c r="N32" s="3">
        <v>60.655088087851716</v>
      </c>
    </row>
    <row r="33" spans="9:11">
      <c r="I33" s="1" t="s">
        <v>17</v>
      </c>
      <c r="J33" s="2">
        <v>239.08840000000001</v>
      </c>
      <c r="K33" s="2">
        <f t="shared" si="10"/>
        <v>45.92311526919427</v>
      </c>
    </row>
    <row r="34" spans="9:11">
      <c r="I34" s="1" t="s">
        <v>18</v>
      </c>
      <c r="J34" s="2">
        <v>266.4896</v>
      </c>
      <c r="K34" s="2">
        <f t="shared" si="10"/>
        <v>39.725526704103899</v>
      </c>
    </row>
  </sheetData>
  <mergeCells count="2">
    <mergeCell ref="M8:R8"/>
    <mergeCell ref="A8:F8"/>
  </mergeCells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2006-09-13T11:19:49Z</dcterms:created>
  <dcterms:modified xsi:type="dcterms:W3CDTF">2012-09-18T08:25:17Z</dcterms:modified>
</cp:coreProperties>
</file>